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il.kurkianec\Downloads\"/>
    </mc:Choice>
  </mc:AlternateContent>
  <bookViews>
    <workbookView xWindow="0" yWindow="0" windowWidth="28800" windowHeight="12210"/>
  </bookViews>
  <sheets>
    <sheet name="Veiklos_rezultatų_ataskaita__E_" sheetId="2" r:id="rId1"/>
  </sheets>
  <calcPr calcId="171027"/>
</workbook>
</file>

<file path=xl/calcChain.xml><?xml version="1.0" encoding="utf-8"?>
<calcChain xmlns="http://schemas.openxmlformats.org/spreadsheetml/2006/main">
  <c r="G62" i="2" l="1"/>
  <c r="E62" i="2"/>
  <c r="G61" i="2"/>
  <c r="E61" i="2"/>
  <c r="G60" i="2"/>
  <c r="E60" i="2"/>
  <c r="G59" i="2"/>
  <c r="E59" i="2"/>
  <c r="G58" i="2"/>
  <c r="E58" i="2"/>
  <c r="G57" i="2"/>
  <c r="E57" i="2"/>
  <c r="G56" i="2"/>
  <c r="E56" i="2"/>
  <c r="G55" i="2"/>
  <c r="E55" i="2"/>
  <c r="G54" i="2"/>
  <c r="E54" i="2"/>
  <c r="G53" i="2"/>
  <c r="E53" i="2"/>
  <c r="G52" i="2"/>
  <c r="E52" i="2"/>
  <c r="G51" i="2"/>
  <c r="E51" i="2"/>
  <c r="G50" i="2"/>
  <c r="E50" i="2"/>
  <c r="G49" i="2"/>
  <c r="E49" i="2"/>
  <c r="G48" i="2"/>
  <c r="E48" i="2"/>
  <c r="G47" i="2"/>
  <c r="E47" i="2"/>
  <c r="G46" i="2"/>
  <c r="E46" i="2"/>
  <c r="G45" i="2"/>
  <c r="E45" i="2"/>
  <c r="G44" i="2"/>
  <c r="E44" i="2"/>
  <c r="G43" i="2"/>
  <c r="E43" i="2"/>
  <c r="G42" i="2"/>
  <c r="E42" i="2"/>
  <c r="G41" i="2"/>
  <c r="E41" i="2"/>
  <c r="G40" i="2"/>
  <c r="E40" i="2"/>
  <c r="G39" i="2"/>
  <c r="E39" i="2"/>
  <c r="G38" i="2"/>
  <c r="E38" i="2"/>
  <c r="G37" i="2"/>
  <c r="E37" i="2"/>
  <c r="G36" i="2"/>
  <c r="E36" i="2"/>
  <c r="G35" i="2"/>
  <c r="E35" i="2"/>
  <c r="G34" i="2"/>
  <c r="E34" i="2"/>
  <c r="G33" i="2"/>
  <c r="E33" i="2"/>
  <c r="G32" i="2"/>
  <c r="E32" i="2"/>
  <c r="G31" i="2"/>
  <c r="E31" i="2"/>
  <c r="G30" i="2"/>
  <c r="E30" i="2"/>
  <c r="G29" i="2"/>
  <c r="E29" i="2"/>
  <c r="G28" i="2"/>
  <c r="E28" i="2"/>
  <c r="G27" i="2"/>
  <c r="E27" i="2"/>
  <c r="G26" i="2"/>
  <c r="E26" i="2"/>
  <c r="G25" i="2"/>
  <c r="E25" i="2"/>
</calcChain>
</file>

<file path=xl/sharedStrings.xml><?xml version="1.0" encoding="utf-8"?>
<sst xmlns="http://schemas.openxmlformats.org/spreadsheetml/2006/main" count="102" uniqueCount="93">
  <si>
    <t>3-iojo VSAFAS „Veiklos rezultatų ataskaita"</t>
  </si>
  <si>
    <t>1 priedas</t>
  </si>
  <si>
    <t>(Žemesniojo lygio viešojo sektoriaus subjektų, išskyrus mokesčių fondus ir išteklių</t>
  </si>
  <si>
    <r>
      <t>fondus (įskaitant socialinės apsaugos fondus), veiklos rezultatų ataskaitos forma)</t>
    </r>
    <r>
      <rPr>
        <sz val="10"/>
        <color indexed="8"/>
        <rFont val="Times New Roman"/>
        <family val="1"/>
        <charset val="186"/>
      </rPr>
      <t xml:space="preserve"> </t>
    </r>
  </si>
  <si>
    <t>Vilniaus miesto savivaldybės administracija</t>
  </si>
  <si>
    <t>( viešojo sektoriaus subjekto arba viešojo sektoriaus subjektų grupės pavadinimas)</t>
  </si>
  <si>
    <t>13, Konstitucijos pr. 3, LT-09601, Vilnius, Lietuva</t>
  </si>
  <si>
    <t>( viešojo sektoriaus subjekto, parengusio veiklos rezultatų ataskaitą</t>
  </si>
  <si>
    <t xml:space="preserve">arba konsoliduotąją veiklos rezultatų ataskaitą, kodas, adresas)  </t>
  </si>
  <si>
    <t xml:space="preserve">VEIKLOS REZULTATŲ ATASKAITA </t>
  </si>
  <si>
    <t>PAGAL 2010 M. GRUODŽIO 31 D. DUOMENIS</t>
  </si>
  <si>
    <t>2012 m. gegužės 29 d. Nr. _____</t>
  </si>
  <si>
    <t>(data)</t>
  </si>
  <si>
    <t>    Įstaigos kodas: 188710061 - Administracija</t>
  </si>
  <si>
    <t>Pateikimo valiuta ir tikslumas: litais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</si>
  <si>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</si>
  <si>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</si>
  <si>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</si>
  <si>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</si>
  <si>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</si>
  <si>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</si>
  <si>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</si>
  <si>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</si>
  <si>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</si>
  <si>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</si>
  <si>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>Iš valstybės biudžeto</t>
  </si>
  <si>
    <t>I.2.</t>
  </si>
  <si>
    <t>Iš savivaldybių biudžetų</t>
  </si>
  <si>
    <t>I.3.</t>
  </si>
  <si>
    <t>Iš ES, užsienio valstybių ir tarptautinių institucijų lėšų</t>
  </si>
  <si>
    <t>I.4.</t>
  </si>
  <si>
    <t>Iš kitų finansavimo šaltinių</t>
  </si>
  <si>
    <t>II.</t>
  </si>
  <si>
    <t>MOKESČIŲ IR SOCIALINIŲ ĮMOKŲ PAJAMOS</t>
  </si>
  <si>
    <t>III.</t>
  </si>
  <si>
    <t>PAGRINDINĖS VEIKLOS KITOS PAJAMOS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</si>
  <si>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</si>
  <si>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</si>
  <si>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</si>
  <si>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</si>
  <si>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</si>
  <si>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</si>
  <si>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>DARBO UŽMOKESČIO IR SOCIALINIO DRAUDIMO</t>
  </si>
  <si>
    <t>NUSIDĖVĖJIMO IR AMORTIZACIJOS</t>
  </si>
  <si>
    <t>KOMUNALINIŲ PASLAUGŲ IR RYŠIŲ</t>
  </si>
  <si>
    <t>IV.</t>
  </si>
  <si>
    <t>KOMANDIRUOČIŲ</t>
  </si>
  <si>
    <t>V.</t>
  </si>
  <si>
    <t>TRANSPORTO</t>
  </si>
  <si>
    <t>VI.</t>
  </si>
  <si>
    <t>KVALIFIKACIJOS KĖLIMO</t>
  </si>
  <si>
    <t>VII.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</si>
  <si>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</si>
  <si>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</si>
  <si>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</si>
  <si>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</si>
  <si>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</si>
  <si>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</si>
  <si>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</si>
  <si>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XI.</t>
  </si>
  <si>
    <t>NUOMOS</t>
  </si>
  <si>
    <t>XII.</t>
  </si>
  <si>
    <t>FINANSAVIMO</t>
  </si>
  <si>
    <t>XIII.</t>
  </si>
  <si>
    <t>KITŲ PASLAUGŲ</t>
  </si>
  <si>
    <t>XIV.</t>
  </si>
  <si>
    <t>KITOS</t>
  </si>
  <si>
    <t>C.</t>
  </si>
  <si>
    <t>PAGRINDINĖS VEIKLOS PERVIRŠIS AR DEFICITAS</t>
  </si>
  <si>
    <t>D.</t>
  </si>
  <si>
    <t>KITOS VEIKLOS REZULTATAS</t>
  </si>
  <si>
    <t>KITOS VEIKLOS PAJAMOS</t>
  </si>
  <si>
    <t>PERVESTINOS Į BIUDŽETĄ KITOS VEIKLOS PAJAMOS</t>
  </si>
  <si>
    <t>KITOS VEIKLOS SĄNAUDOS</t>
  </si>
  <si>
    <t>E.</t>
  </si>
  <si>
    <t>FINANSINĖS IR INVESTICINĖS VEIKLOS REZULTATAS</t>
  </si>
  <si>
    <t>F.</t>
  </si>
  <si>
    <t>APSKAITOS POLITIKOS KEITIMO BEI ESMINIŲ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</si>
  <si>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</si>
  <si>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</si>
  <si>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</si>
  <si>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</si>
  <si>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</si>
  <si>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</si>
  <si>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</si>
  <si>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</si>
  <si>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</si>
  <si>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Administracijos direktorius</t>
  </si>
  <si>
    <t>Valdas Klimantavičius</t>
  </si>
  <si>
    <t xml:space="preserve">(teisės aktais įpareigoto pasirašyti </t>
  </si>
  <si>
    <t>(parašas)</t>
  </si>
  <si>
    <t>( vardas ir pavardė )</t>
  </si>
  <si>
    <t>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</si>
</sst>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8"/>
      <name val="Arial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 applyAlignment="1">
      <alignment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4" fillId="2" borderId="2" xfId="0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1" fillId="2" borderId="4" xfId="0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horizontal="right" vertical="top" wrapText="1"/>
    </xf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0" fontId="1" fillId="2" borderId="2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GridLines="0" tabSelected="1" workbookViewId="0">
      <selection activeCell="J40" sqref="J40"/>
    </sheetView>
  </sheetViews>
  <sheetFormatPr defaultRowHeight="12.75" x14ac:dyDescent="0.2"/>
  <cols>
    <col min="1" max="1" width="7.85546875" customWidth="1"/>
    <col min="2" max="2" width="36.5703125" bestFit="1" customWidth="1"/>
    <col min="3" max="3" width="2.5703125" customWidth="1"/>
    <col min="4" max="4" width="14.28515625" customWidth="1"/>
    <col min="5" max="5" width="7.28515625" customWidth="1"/>
    <col min="6" max="6" width="11.7109375" customWidth="1"/>
    <col min="7" max="7" width="22.28515625" customWidth="1"/>
  </cols>
  <sheetData>
    <row r="1" spans="1:7" ht="12.75" customHeight="1" x14ac:dyDescent="0.2">
      <c r="A1" s="1"/>
      <c r="B1" s="1"/>
      <c r="C1" s="1"/>
      <c r="D1" s="14" t="s">
        <v>0</v>
      </c>
      <c r="E1" s="14"/>
      <c r="F1" s="14"/>
      <c r="G1" s="14"/>
    </row>
    <row r="2" spans="1:7" ht="12.75" customHeight="1" x14ac:dyDescent="0.2">
      <c r="A2" s="1"/>
      <c r="B2" s="1"/>
      <c r="C2" s="1"/>
      <c r="D2" s="14" t="s">
        <v>1</v>
      </c>
      <c r="E2" s="14"/>
      <c r="F2" s="14"/>
      <c r="G2" s="14"/>
    </row>
    <row r="3" spans="1:7" ht="12.75" customHeight="1" x14ac:dyDescent="0.2">
      <c r="A3" s="1"/>
      <c r="B3" s="1"/>
      <c r="C3" s="15"/>
      <c r="D3" s="15"/>
      <c r="E3" s="1"/>
      <c r="F3" s="1"/>
      <c r="G3" s="1"/>
    </row>
    <row r="4" spans="1:7" ht="12.75" customHeight="1" x14ac:dyDescent="0.2">
      <c r="A4" s="16" t="s">
        <v>2</v>
      </c>
      <c r="B4" s="16"/>
      <c r="C4" s="16"/>
      <c r="D4" s="16"/>
      <c r="E4" s="16"/>
      <c r="F4" s="16"/>
      <c r="G4" s="16"/>
    </row>
    <row r="5" spans="1:7" ht="12.75" customHeight="1" x14ac:dyDescent="0.2">
      <c r="A5" s="16" t="s">
        <v>3</v>
      </c>
      <c r="B5" s="16"/>
      <c r="C5" s="16"/>
      <c r="D5" s="16"/>
      <c r="E5" s="16"/>
      <c r="F5" s="16"/>
      <c r="G5" s="16"/>
    </row>
    <row r="6" spans="1:7" ht="12.75" customHeight="1" x14ac:dyDescent="0.2">
      <c r="A6" s="15"/>
      <c r="B6" s="15"/>
      <c r="C6" s="15"/>
      <c r="D6" s="15"/>
      <c r="E6" s="15"/>
      <c r="F6" s="15"/>
      <c r="G6" s="15"/>
    </row>
    <row r="7" spans="1:7" ht="12.75" customHeight="1" x14ac:dyDescent="0.2">
      <c r="A7" s="15"/>
      <c r="B7" s="15"/>
      <c r="C7" s="15"/>
      <c r="D7" s="15"/>
      <c r="E7" s="15"/>
      <c r="F7" s="15"/>
      <c r="G7" s="15"/>
    </row>
    <row r="8" spans="1:7" ht="12.75" customHeight="1" x14ac:dyDescent="0.2">
      <c r="A8" s="1"/>
      <c r="B8" s="1"/>
      <c r="C8" s="15"/>
      <c r="D8" s="15"/>
      <c r="E8" s="1"/>
      <c r="F8" s="1"/>
      <c r="G8" s="1"/>
    </row>
    <row r="9" spans="1:7" ht="14.1" customHeight="1" x14ac:dyDescent="0.2">
      <c r="A9" s="17" t="s">
        <v>4</v>
      </c>
      <c r="B9" s="17"/>
      <c r="C9" s="17"/>
      <c r="D9" s="17"/>
      <c r="E9" s="17"/>
      <c r="F9" s="17"/>
      <c r="G9" s="17"/>
    </row>
    <row r="10" spans="1:7" ht="12.75" customHeight="1" x14ac:dyDescent="0.2">
      <c r="A10" s="18" t="s">
        <v>5</v>
      </c>
      <c r="B10" s="18"/>
      <c r="C10" s="18"/>
      <c r="D10" s="18"/>
      <c r="E10" s="18"/>
      <c r="F10" s="18"/>
      <c r="G10" s="18"/>
    </row>
    <row r="11" spans="1:7" ht="12.75" customHeight="1" x14ac:dyDescent="0.2">
      <c r="A11" s="1"/>
      <c r="B11" s="1"/>
      <c r="C11" s="15"/>
      <c r="D11" s="15"/>
      <c r="E11" s="1"/>
      <c r="F11" s="1"/>
      <c r="G11" s="1"/>
    </row>
    <row r="12" spans="1:7" ht="14.1" customHeight="1" x14ac:dyDescent="0.2">
      <c r="A12" s="17" t="s">
        <v>6</v>
      </c>
      <c r="B12" s="17"/>
      <c r="C12" s="17"/>
      <c r="D12" s="17"/>
      <c r="E12" s="17"/>
      <c r="F12" s="17"/>
      <c r="G12" s="17"/>
    </row>
    <row r="13" spans="1:7" ht="12.75" customHeight="1" x14ac:dyDescent="0.2">
      <c r="A13" s="18" t="s">
        <v>7</v>
      </c>
      <c r="B13" s="18"/>
      <c r="C13" s="18"/>
      <c r="D13" s="18"/>
      <c r="E13" s="18"/>
      <c r="F13" s="18"/>
      <c r="G13" s="18"/>
    </row>
    <row r="14" spans="1:7" ht="12.75" customHeight="1" x14ac:dyDescent="0.2">
      <c r="A14" s="19" t="s">
        <v>8</v>
      </c>
      <c r="B14" s="19"/>
      <c r="C14" s="19"/>
      <c r="D14" s="19"/>
      <c r="E14" s="19"/>
      <c r="F14" s="19"/>
      <c r="G14" s="19"/>
    </row>
    <row r="15" spans="1:7" ht="12.75" customHeight="1" x14ac:dyDescent="0.2">
      <c r="A15" s="15"/>
      <c r="B15" s="15"/>
      <c r="C15" s="15"/>
      <c r="D15" s="15"/>
      <c r="E15" s="15"/>
      <c r="F15" s="15"/>
      <c r="G15" s="15"/>
    </row>
    <row r="16" spans="1:7" ht="12.75" customHeight="1" x14ac:dyDescent="0.2">
      <c r="A16" s="1"/>
      <c r="B16" s="1"/>
      <c r="C16" s="15"/>
      <c r="D16" s="15"/>
      <c r="E16" s="1"/>
      <c r="F16" s="1"/>
      <c r="G16" s="1"/>
    </row>
    <row r="17" spans="1:7" ht="13.9" customHeight="1" x14ac:dyDescent="0.2">
      <c r="A17" s="20" t="s">
        <v>9</v>
      </c>
      <c r="B17" s="20"/>
      <c r="C17" s="20"/>
      <c r="D17" s="20"/>
      <c r="E17" s="20"/>
      <c r="F17" s="20"/>
      <c r="G17" s="20"/>
    </row>
    <row r="18" spans="1:7" ht="13.9" customHeight="1" x14ac:dyDescent="0.2">
      <c r="A18" s="20" t="s">
        <v>10</v>
      </c>
      <c r="B18" s="20"/>
      <c r="C18" s="20"/>
      <c r="D18" s="20"/>
      <c r="E18" s="20"/>
      <c r="F18" s="20"/>
      <c r="G18" s="20"/>
    </row>
    <row r="19" spans="1:7" ht="13.9" customHeight="1" x14ac:dyDescent="0.2">
      <c r="A19" s="20" t="s">
        <v>11</v>
      </c>
      <c r="B19" s="20"/>
      <c r="C19" s="20"/>
      <c r="D19" s="20"/>
      <c r="E19" s="20"/>
      <c r="F19" s="20"/>
      <c r="G19" s="20"/>
    </row>
    <row r="20" spans="1:7" ht="12.75" customHeight="1" x14ac:dyDescent="0.2">
      <c r="A20" s="19" t="s">
        <v>12</v>
      </c>
      <c r="B20" s="19"/>
      <c r="C20" s="19"/>
      <c r="D20" s="19"/>
      <c r="E20" s="19"/>
      <c r="F20" s="19"/>
      <c r="G20" s="19"/>
    </row>
    <row r="21" spans="1:7" ht="12.75" customHeight="1" x14ac:dyDescent="0.2">
      <c r="A21" s="14" t="s">
        <v>13</v>
      </c>
      <c r="B21" s="14"/>
      <c r="C21" s="14"/>
      <c r="D21" s="14"/>
      <c r="E21" s="14"/>
      <c r="F21" s="14"/>
      <c r="G21" s="14"/>
    </row>
    <row r="23" spans="1:7" ht="14.25" customHeight="1" x14ac:dyDescent="0.2">
      <c r="A23" s="4"/>
      <c r="B23" s="4"/>
      <c r="C23" s="21" t="s">
        <v>14</v>
      </c>
      <c r="D23" s="21"/>
      <c r="E23" s="21"/>
      <c r="F23" s="21"/>
      <c r="G23" s="21"/>
    </row>
    <row r="24" spans="1:7" ht="35.65" customHeight="1" x14ac:dyDescent="0.2">
      <c r="A24" s="5" t="s">
        <v>15</v>
      </c>
      <c r="B24" s="5" t="s">
        <v>16</v>
      </c>
      <c r="C24" s="22" t="s">
        <v>17</v>
      </c>
      <c r="D24" s="23"/>
      <c r="E24" s="22" t="s">
        <v>18</v>
      </c>
      <c r="F24" s="23"/>
      <c r="G24" s="5" t="s">
        <v>19</v>
      </c>
    </row>
    <row r="25" spans="1:7" ht="31.5" x14ac:dyDescent="0.25">
      <c r="A25" s="6" t="s">
        <v>20</v>
      </c>
      <c r="B25" s="7" t="s">
        <v>21</v>
      </c>
      <c r="C25" s="24"/>
      <c r="D25" s="25"/>
      <c r="E25" s="26" t="str">
        <f>T("580338516")</f>
        <v>580338516</v>
      </c>
      <c r="F25" s="27"/>
      <c r="G25" s="8" t="str">
        <f t="shared" ref="G25:G58" si="0">T("0")</f>
        <v>0</v>
      </c>
    </row>
    <row r="26" spans="1:7" ht="12" customHeight="1" x14ac:dyDescent="0.2">
      <c r="A26" s="9" t="s">
        <v>22</v>
      </c>
      <c r="B26" s="10" t="s">
        <v>23</v>
      </c>
      <c r="C26" s="24"/>
      <c r="D26" s="25"/>
      <c r="E26" s="26" t="str">
        <f>T("584941867")</f>
        <v>584941867</v>
      </c>
      <c r="F26" s="27"/>
      <c r="G26" s="8" t="str">
        <f t="shared" si="0"/>
        <v>0</v>
      </c>
    </row>
    <row r="27" spans="1:7" ht="12" customHeight="1" x14ac:dyDescent="0.2">
      <c r="A27" s="9" t="s">
        <v>24</v>
      </c>
      <c r="B27" s="10" t="s">
        <v>25</v>
      </c>
      <c r="C27" s="24"/>
      <c r="D27" s="25"/>
      <c r="E27" s="26" t="str">
        <f>T("168225304")</f>
        <v>168225304</v>
      </c>
      <c r="F27" s="27"/>
      <c r="G27" s="8" t="str">
        <f t="shared" si="0"/>
        <v>0</v>
      </c>
    </row>
    <row r="28" spans="1:7" ht="12" customHeight="1" x14ac:dyDescent="0.2">
      <c r="A28" s="9" t="s">
        <v>26</v>
      </c>
      <c r="B28" s="10" t="s">
        <v>27</v>
      </c>
      <c r="C28" s="24"/>
      <c r="D28" s="25"/>
      <c r="E28" s="26" t="str">
        <f>T("354037301")</f>
        <v>354037301</v>
      </c>
      <c r="F28" s="27"/>
      <c r="G28" s="8" t="str">
        <f t="shared" si="0"/>
        <v>0</v>
      </c>
    </row>
    <row r="29" spans="1:7" ht="12" customHeight="1" x14ac:dyDescent="0.2">
      <c r="A29" s="9" t="s">
        <v>28</v>
      </c>
      <c r="B29" s="10" t="s">
        <v>29</v>
      </c>
      <c r="C29" s="24"/>
      <c r="D29" s="25"/>
      <c r="E29" s="26" t="str">
        <f>T("7128580")</f>
        <v>7128580</v>
      </c>
      <c r="F29" s="27"/>
      <c r="G29" s="8" t="str">
        <f t="shared" si="0"/>
        <v>0</v>
      </c>
    </row>
    <row r="30" spans="1:7" ht="12" customHeight="1" x14ac:dyDescent="0.2">
      <c r="A30" s="9" t="s">
        <v>30</v>
      </c>
      <c r="B30" s="10" t="s">
        <v>31</v>
      </c>
      <c r="C30" s="24"/>
      <c r="D30" s="25"/>
      <c r="E30" s="26" t="str">
        <f>T("55550682")</f>
        <v>55550682</v>
      </c>
      <c r="F30" s="27"/>
      <c r="G30" s="8" t="str">
        <f t="shared" si="0"/>
        <v>0</v>
      </c>
    </row>
    <row r="31" spans="1:7" ht="12" customHeight="1" x14ac:dyDescent="0.2">
      <c r="A31" s="9" t="s">
        <v>32</v>
      </c>
      <c r="B31" s="10" t="s">
        <v>33</v>
      </c>
      <c r="C31" s="24"/>
      <c r="D31" s="25"/>
      <c r="E31" s="26" t="str">
        <f>T("0")</f>
        <v>0</v>
      </c>
      <c r="F31" s="27"/>
      <c r="G31" s="8" t="str">
        <f t="shared" si="0"/>
        <v>0</v>
      </c>
    </row>
    <row r="32" spans="1:7" x14ac:dyDescent="0.2">
      <c r="A32" s="9" t="s">
        <v>34</v>
      </c>
      <c r="B32" s="10" t="s">
        <v>35</v>
      </c>
      <c r="C32" s="24"/>
      <c r="D32" s="25"/>
      <c r="E32" s="26" t="str">
        <f>T("(4603350)")</f>
        <v>(4603350)</v>
      </c>
      <c r="F32" s="27"/>
      <c r="G32" s="8" t="str">
        <f t="shared" si="0"/>
        <v>0</v>
      </c>
    </row>
    <row r="33" spans="1:7" x14ac:dyDescent="0.2">
      <c r="A33" s="9" t="s">
        <v>36</v>
      </c>
      <c r="B33" s="10" t="s">
        <v>37</v>
      </c>
      <c r="C33" s="24"/>
      <c r="D33" s="25"/>
      <c r="E33" s="26" t="str">
        <f>T("4745454")</f>
        <v>4745454</v>
      </c>
      <c r="F33" s="27"/>
      <c r="G33" s="8" t="str">
        <f t="shared" si="0"/>
        <v>0</v>
      </c>
    </row>
    <row r="34" spans="1:7" ht="12" customHeight="1" x14ac:dyDescent="0.2">
      <c r="A34" s="9" t="s">
        <v>38</v>
      </c>
      <c r="B34" s="10" t="s">
        <v>39</v>
      </c>
      <c r="C34" s="24"/>
      <c r="D34" s="25"/>
      <c r="E34" s="26" t="str">
        <f>T("(9348804)")</f>
        <v>(9348804)</v>
      </c>
      <c r="F34" s="27"/>
      <c r="G34" s="8" t="str">
        <f t="shared" si="0"/>
        <v>0</v>
      </c>
    </row>
    <row r="35" spans="1:7" ht="14.45" customHeight="1" x14ac:dyDescent="0.25">
      <c r="A35" s="6" t="s">
        <v>40</v>
      </c>
      <c r="B35" s="7" t="s">
        <v>41</v>
      </c>
      <c r="C35" s="24"/>
      <c r="D35" s="25"/>
      <c r="E35" s="26" t="str">
        <f>T("596548085")</f>
        <v>596548085</v>
      </c>
      <c r="F35" s="27"/>
      <c r="G35" s="8" t="str">
        <f t="shared" si="0"/>
        <v>0</v>
      </c>
    </row>
    <row r="36" spans="1:7" ht="12" customHeight="1" x14ac:dyDescent="0.2">
      <c r="A36" s="9" t="s">
        <v>22</v>
      </c>
      <c r="B36" s="10" t="s">
        <v>42</v>
      </c>
      <c r="C36" s="24"/>
      <c r="D36" s="25"/>
      <c r="E36" s="26" t="str">
        <f>T("39714707")</f>
        <v>39714707</v>
      </c>
      <c r="F36" s="27"/>
      <c r="G36" s="8" t="str">
        <f t="shared" si="0"/>
        <v>0</v>
      </c>
    </row>
    <row r="37" spans="1:7" ht="12" customHeight="1" x14ac:dyDescent="0.2">
      <c r="A37" s="9" t="s">
        <v>32</v>
      </c>
      <c r="B37" s="10" t="s">
        <v>43</v>
      </c>
      <c r="C37" s="24"/>
      <c r="D37" s="25"/>
      <c r="E37" s="26" t="str">
        <f>T("68772219")</f>
        <v>68772219</v>
      </c>
      <c r="F37" s="27"/>
      <c r="G37" s="8" t="str">
        <f t="shared" si="0"/>
        <v>0</v>
      </c>
    </row>
    <row r="38" spans="1:7" ht="12" customHeight="1" x14ac:dyDescent="0.2">
      <c r="A38" s="9" t="s">
        <v>34</v>
      </c>
      <c r="B38" s="10" t="s">
        <v>44</v>
      </c>
      <c r="C38" s="24"/>
      <c r="D38" s="25"/>
      <c r="E38" s="26" t="str">
        <f>T("83280053")</f>
        <v>83280053</v>
      </c>
      <c r="F38" s="27"/>
      <c r="G38" s="8" t="str">
        <f t="shared" si="0"/>
        <v>0</v>
      </c>
    </row>
    <row r="39" spans="1:7" ht="12" customHeight="1" x14ac:dyDescent="0.2">
      <c r="A39" s="9" t="s">
        <v>45</v>
      </c>
      <c r="B39" s="10" t="s">
        <v>46</v>
      </c>
      <c r="C39" s="24"/>
      <c r="D39" s="25"/>
      <c r="E39" s="26" t="str">
        <f>T("522514")</f>
        <v>522514</v>
      </c>
      <c r="F39" s="27"/>
      <c r="G39" s="8" t="str">
        <f t="shared" si="0"/>
        <v>0</v>
      </c>
    </row>
    <row r="40" spans="1:7" ht="12" customHeight="1" x14ac:dyDescent="0.2">
      <c r="A40" s="9" t="s">
        <v>47</v>
      </c>
      <c r="B40" s="10" t="s">
        <v>48</v>
      </c>
      <c r="C40" s="24"/>
      <c r="D40" s="25"/>
      <c r="E40" s="26" t="str">
        <f>T("153953")</f>
        <v>153953</v>
      </c>
      <c r="F40" s="27"/>
      <c r="G40" s="8" t="str">
        <f t="shared" si="0"/>
        <v>0</v>
      </c>
    </row>
    <row r="41" spans="1:7" ht="12" customHeight="1" x14ac:dyDescent="0.2">
      <c r="A41" s="9" t="s">
        <v>49</v>
      </c>
      <c r="B41" s="10" t="s">
        <v>50</v>
      </c>
      <c r="C41" s="24"/>
      <c r="D41" s="25"/>
      <c r="E41" s="26" t="str">
        <f>T("59757")</f>
        <v>59757</v>
      </c>
      <c r="F41" s="27"/>
      <c r="G41" s="8" t="str">
        <f t="shared" si="0"/>
        <v>0</v>
      </c>
    </row>
    <row r="42" spans="1:7" ht="12" customHeight="1" x14ac:dyDescent="0.2">
      <c r="A42" s="9" t="s">
        <v>51</v>
      </c>
      <c r="B42" s="10" t="s">
        <v>52</v>
      </c>
      <c r="C42" s="24"/>
      <c r="D42" s="25"/>
      <c r="E42" s="26" t="str">
        <f>T("20414742")</f>
        <v>20414742</v>
      </c>
      <c r="F42" s="27"/>
      <c r="G42" s="8" t="str">
        <f t="shared" si="0"/>
        <v>0</v>
      </c>
    </row>
    <row r="43" spans="1:7" ht="12" customHeight="1" x14ac:dyDescent="0.2">
      <c r="A43" s="9" t="s">
        <v>53</v>
      </c>
      <c r="B43" s="10" t="s">
        <v>54</v>
      </c>
      <c r="C43" s="24"/>
      <c r="D43" s="25"/>
      <c r="E43" s="26" t="str">
        <f>T("2557925")</f>
        <v>2557925</v>
      </c>
      <c r="F43" s="27"/>
      <c r="G43" s="8" t="str">
        <f t="shared" si="0"/>
        <v>0</v>
      </c>
    </row>
    <row r="44" spans="1:7" ht="12" customHeight="1" x14ac:dyDescent="0.2">
      <c r="A44" s="9" t="s">
        <v>55</v>
      </c>
      <c r="B44" s="10" t="s">
        <v>56</v>
      </c>
      <c r="C44" s="24"/>
      <c r="D44" s="25"/>
      <c r="E44" s="26" t="str">
        <f>T("1322392")</f>
        <v>1322392</v>
      </c>
      <c r="F44" s="27"/>
      <c r="G44" s="8" t="str">
        <f t="shared" si="0"/>
        <v>0</v>
      </c>
    </row>
    <row r="45" spans="1:7" ht="12" customHeight="1" x14ac:dyDescent="0.2">
      <c r="A45" s="9" t="s">
        <v>57</v>
      </c>
      <c r="B45" s="10" t="s">
        <v>58</v>
      </c>
      <c r="C45" s="24"/>
      <c r="D45" s="25"/>
      <c r="E45" s="26" t="str">
        <f>T("272350881")</f>
        <v>272350881</v>
      </c>
      <c r="F45" s="27"/>
      <c r="G45" s="8" t="str">
        <f t="shared" si="0"/>
        <v>0</v>
      </c>
    </row>
    <row r="46" spans="1:7" ht="12" customHeight="1" x14ac:dyDescent="0.2">
      <c r="A46" s="9" t="s">
        <v>59</v>
      </c>
      <c r="B46" s="10" t="s">
        <v>60</v>
      </c>
      <c r="C46" s="24"/>
      <c r="D46" s="25"/>
      <c r="E46" s="26" t="str">
        <f>T("0")</f>
        <v>0</v>
      </c>
      <c r="F46" s="27"/>
      <c r="G46" s="8" t="str">
        <f t="shared" si="0"/>
        <v>0</v>
      </c>
    </row>
    <row r="47" spans="1:7" ht="12" customHeight="1" x14ac:dyDescent="0.2">
      <c r="A47" s="9" t="s">
        <v>61</v>
      </c>
      <c r="B47" s="10" t="s">
        <v>62</v>
      </c>
      <c r="C47" s="24"/>
      <c r="D47" s="25"/>
      <c r="E47" s="26" t="str">
        <f>T("50932144")</f>
        <v>50932144</v>
      </c>
      <c r="F47" s="27"/>
      <c r="G47" s="8" t="str">
        <f t="shared" si="0"/>
        <v>0</v>
      </c>
    </row>
    <row r="48" spans="1:7" ht="12" customHeight="1" x14ac:dyDescent="0.2">
      <c r="A48" s="9" t="s">
        <v>63</v>
      </c>
      <c r="B48" s="10" t="s">
        <v>64</v>
      </c>
      <c r="C48" s="24"/>
      <c r="D48" s="25"/>
      <c r="E48" s="26" t="str">
        <f>T("45030121")</f>
        <v>45030121</v>
      </c>
      <c r="F48" s="27"/>
      <c r="G48" s="8" t="str">
        <f t="shared" si="0"/>
        <v>0</v>
      </c>
    </row>
    <row r="49" spans="1:7" ht="12" customHeight="1" x14ac:dyDescent="0.2">
      <c r="A49" s="9" t="s">
        <v>65</v>
      </c>
      <c r="B49" s="10" t="s">
        <v>66</v>
      </c>
      <c r="C49" s="24"/>
      <c r="D49" s="25"/>
      <c r="E49" s="26" t="str">
        <f>T("11436676")</f>
        <v>11436676</v>
      </c>
      <c r="F49" s="27"/>
      <c r="G49" s="8" t="str">
        <f t="shared" si="0"/>
        <v>0</v>
      </c>
    </row>
    <row r="50" spans="1:7" ht="14.45" customHeight="1" x14ac:dyDescent="0.25">
      <c r="A50" s="6" t="s">
        <v>67</v>
      </c>
      <c r="B50" s="7" t="s">
        <v>68</v>
      </c>
      <c r="C50" s="24"/>
      <c r="D50" s="25"/>
      <c r="E50" s="26" t="str">
        <f>T("(16209569)")</f>
        <v>(16209569)</v>
      </c>
      <c r="F50" s="27"/>
      <c r="G50" s="8" t="str">
        <f t="shared" si="0"/>
        <v>0</v>
      </c>
    </row>
    <row r="51" spans="1:7" ht="14.45" customHeight="1" x14ac:dyDescent="0.25">
      <c r="A51" s="6" t="s">
        <v>69</v>
      </c>
      <c r="B51" s="7" t="s">
        <v>70</v>
      </c>
      <c r="C51" s="24"/>
      <c r="D51" s="25"/>
      <c r="E51" s="26" t="str">
        <f>T("8879657")</f>
        <v>8879657</v>
      </c>
      <c r="F51" s="27"/>
      <c r="G51" s="8" t="str">
        <f t="shared" si="0"/>
        <v>0</v>
      </c>
    </row>
    <row r="52" spans="1:7" ht="12" customHeight="1" x14ac:dyDescent="0.2">
      <c r="A52" s="9" t="s">
        <v>22</v>
      </c>
      <c r="B52" s="10" t="s">
        <v>71</v>
      </c>
      <c r="C52" s="24"/>
      <c r="D52" s="25"/>
      <c r="E52" s="26" t="str">
        <f>T("24603439")</f>
        <v>24603439</v>
      </c>
      <c r="F52" s="27"/>
      <c r="G52" s="8" t="str">
        <f t="shared" si="0"/>
        <v>0</v>
      </c>
    </row>
    <row r="53" spans="1:7" ht="12" customHeight="1" x14ac:dyDescent="0.2">
      <c r="A53" s="9" t="s">
        <v>32</v>
      </c>
      <c r="B53" s="10" t="s">
        <v>72</v>
      </c>
      <c r="C53" s="24"/>
      <c r="D53" s="25"/>
      <c r="E53" s="26" t="str">
        <f>T("(15386124)")</f>
        <v>(15386124)</v>
      </c>
      <c r="F53" s="27"/>
      <c r="G53" s="8" t="str">
        <f t="shared" si="0"/>
        <v>0</v>
      </c>
    </row>
    <row r="54" spans="1:7" ht="12" customHeight="1" x14ac:dyDescent="0.2">
      <c r="A54" s="9" t="s">
        <v>34</v>
      </c>
      <c r="B54" s="10" t="s">
        <v>73</v>
      </c>
      <c r="C54" s="24"/>
      <c r="D54" s="25"/>
      <c r="E54" s="26" t="str">
        <f>T("(337658)")</f>
        <v>(337658)</v>
      </c>
      <c r="F54" s="27"/>
      <c r="G54" s="8" t="str">
        <f t="shared" si="0"/>
        <v>0</v>
      </c>
    </row>
    <row r="55" spans="1:7" ht="14.45" customHeight="1" x14ac:dyDescent="0.25">
      <c r="A55" s="6" t="s">
        <v>74</v>
      </c>
      <c r="B55" s="7" t="s">
        <v>75</v>
      </c>
      <c r="C55" s="24"/>
      <c r="D55" s="25"/>
      <c r="E55" s="26" t="str">
        <f>T("6614414")</f>
        <v>6614414</v>
      </c>
      <c r="F55" s="27"/>
      <c r="G55" s="8" t="str">
        <f t="shared" si="0"/>
        <v>0</v>
      </c>
    </row>
    <row r="56" spans="1:7" ht="14.45" customHeight="1" x14ac:dyDescent="0.25">
      <c r="A56" s="6" t="s">
        <v>76</v>
      </c>
      <c r="B56" s="7" t="s">
        <v>77</v>
      </c>
      <c r="C56" s="24"/>
      <c r="D56" s="25"/>
      <c r="E56" s="26" t="str">
        <f>T("313342")</f>
        <v>313342</v>
      </c>
      <c r="F56" s="27"/>
      <c r="G56" s="8" t="str">
        <f t="shared" si="0"/>
        <v>0</v>
      </c>
    </row>
    <row r="57" spans="1:7" ht="14.45" customHeight="1" x14ac:dyDescent="0.25">
      <c r="A57" s="6" t="s">
        <v>78</v>
      </c>
      <c r="B57" s="7" t="s">
        <v>79</v>
      </c>
      <c r="C57" s="24"/>
      <c r="D57" s="25"/>
      <c r="E57" s="26" t="str">
        <f>T("0")</f>
        <v>0</v>
      </c>
      <c r="F57" s="27"/>
      <c r="G57" s="8" t="str">
        <f t="shared" si="0"/>
        <v>0</v>
      </c>
    </row>
    <row r="58" spans="1:7" ht="14.45" customHeight="1" x14ac:dyDescent="0.25">
      <c r="A58" s="6" t="s">
        <v>80</v>
      </c>
      <c r="B58" s="7" t="s">
        <v>81</v>
      </c>
      <c r="C58" s="24"/>
      <c r="D58" s="25"/>
      <c r="E58" s="26" t="str">
        <f>T("(402156)")</f>
        <v>(402156)</v>
      </c>
      <c r="F58" s="27"/>
      <c r="G58" s="8" t="str">
        <f t="shared" si="0"/>
        <v>0</v>
      </c>
    </row>
    <row r="59" spans="1:7" ht="14.45" customHeight="1" x14ac:dyDescent="0.25">
      <c r="A59" s="6" t="s">
        <v>22</v>
      </c>
      <c r="B59" s="7" t="s">
        <v>82</v>
      </c>
      <c r="C59" s="24"/>
      <c r="D59" s="25"/>
      <c r="E59" s="26" t="str">
        <f>T("52670588")</f>
        <v>52670588</v>
      </c>
      <c r="F59" s="27"/>
      <c r="G59" s="8" t="str">
        <f>T("41573892")</f>
        <v>41573892</v>
      </c>
    </row>
    <row r="60" spans="1:7" ht="14.45" customHeight="1" x14ac:dyDescent="0.25">
      <c r="A60" s="6" t="s">
        <v>83</v>
      </c>
      <c r="B60" s="7" t="s">
        <v>84</v>
      </c>
      <c r="C60" s="24"/>
      <c r="D60" s="25"/>
      <c r="E60" s="26" t="str">
        <f>T("52268432")</f>
        <v>52268432</v>
      </c>
      <c r="F60" s="27"/>
      <c r="G60" s="8" t="str">
        <f>T("41573892")</f>
        <v>41573892</v>
      </c>
    </row>
    <row r="61" spans="1:7" ht="12" customHeight="1" x14ac:dyDescent="0.2">
      <c r="A61" s="9" t="s">
        <v>22</v>
      </c>
      <c r="B61" s="10" t="s">
        <v>85</v>
      </c>
      <c r="C61" s="24"/>
      <c r="D61" s="25"/>
      <c r="E61" s="26" t="str">
        <f>T("52268432")</f>
        <v>52268432</v>
      </c>
      <c r="F61" s="27"/>
      <c r="G61" s="8" t="str">
        <f>T("41573892")</f>
        <v>41573892</v>
      </c>
    </row>
    <row r="62" spans="1:7" ht="12" customHeight="1" x14ac:dyDescent="0.2">
      <c r="A62" s="9" t="s">
        <v>32</v>
      </c>
      <c r="B62" s="10" t="s">
        <v>86</v>
      </c>
      <c r="C62" s="24"/>
      <c r="D62" s="25"/>
      <c r="E62" s="26" t="str">
        <f>T("0")</f>
        <v>0</v>
      </c>
      <c r="F62" s="27"/>
      <c r="G62" s="8" t="str">
        <f>T("0")</f>
        <v>0</v>
      </c>
    </row>
    <row r="63" spans="1:7" ht="12.75" customHeight="1" x14ac:dyDescent="0.2">
      <c r="A63" s="11"/>
      <c r="B63" s="11"/>
      <c r="C63" s="28"/>
      <c r="D63" s="28"/>
      <c r="E63" s="28"/>
      <c r="F63" s="28"/>
      <c r="G63" s="11"/>
    </row>
    <row r="64" spans="1:7" ht="12.75" customHeight="1" x14ac:dyDescent="0.2">
      <c r="A64" s="12"/>
      <c r="B64" s="12"/>
      <c r="C64" s="29"/>
      <c r="D64" s="29"/>
      <c r="E64" s="29"/>
      <c r="F64" s="29"/>
      <c r="G64" s="12"/>
    </row>
    <row r="65" spans="1:7" ht="11.85" customHeight="1" x14ac:dyDescent="0.2">
      <c r="A65" s="1"/>
      <c r="B65" s="13" t="s">
        <v>87</v>
      </c>
      <c r="C65" s="15"/>
      <c r="D65" s="15"/>
      <c r="E65" s="1"/>
      <c r="F65" s="30" t="s">
        <v>88</v>
      </c>
      <c r="G65" s="30"/>
    </row>
    <row r="66" spans="1:7" ht="12.75" customHeight="1" x14ac:dyDescent="0.2">
      <c r="A66" s="1"/>
      <c r="B66" s="3" t="s">
        <v>89</v>
      </c>
      <c r="C66" s="1"/>
      <c r="D66" s="3" t="s">
        <v>90</v>
      </c>
      <c r="E66" s="1"/>
      <c r="F66" s="18" t="s">
        <v>91</v>
      </c>
      <c r="G66" s="18"/>
    </row>
    <row r="67" spans="1:7" ht="12.75" customHeight="1" x14ac:dyDescent="0.2">
      <c r="A67" s="1"/>
      <c r="B67" s="2" t="s">
        <v>92</v>
      </c>
      <c r="C67" s="15"/>
      <c r="D67" s="15"/>
      <c r="E67" s="1"/>
      <c r="F67" s="15"/>
      <c r="G67" s="15"/>
    </row>
  </sheetData>
  <mergeCells count="109">
    <mergeCell ref="C64:D64"/>
    <mergeCell ref="E64:F64"/>
    <mergeCell ref="C65:D65"/>
    <mergeCell ref="F65:G65"/>
    <mergeCell ref="F66:G66"/>
    <mergeCell ref="C67:D67"/>
    <mergeCell ref="F67:G67"/>
    <mergeCell ref="C61:D61"/>
    <mergeCell ref="E61:F61"/>
    <mergeCell ref="C62:D62"/>
    <mergeCell ref="E62:F62"/>
    <mergeCell ref="C63:D63"/>
    <mergeCell ref="E63:F63"/>
    <mergeCell ref="C58:D58"/>
    <mergeCell ref="E58:F58"/>
    <mergeCell ref="C59:D59"/>
    <mergeCell ref="E59:F59"/>
    <mergeCell ref="C60:D60"/>
    <mergeCell ref="E60:F60"/>
    <mergeCell ref="C55:D55"/>
    <mergeCell ref="E55:F55"/>
    <mergeCell ref="C56:D56"/>
    <mergeCell ref="E56:F56"/>
    <mergeCell ref="C57:D57"/>
    <mergeCell ref="E57:F57"/>
    <mergeCell ref="C52:D52"/>
    <mergeCell ref="E52:F52"/>
    <mergeCell ref="C53:D53"/>
    <mergeCell ref="E53:F53"/>
    <mergeCell ref="C54:D54"/>
    <mergeCell ref="E54:F54"/>
    <mergeCell ref="C49:D49"/>
    <mergeCell ref="E49:F49"/>
    <mergeCell ref="C50:D50"/>
    <mergeCell ref="E50:F50"/>
    <mergeCell ref="C51:D51"/>
    <mergeCell ref="E51:F51"/>
    <mergeCell ref="C46:D46"/>
    <mergeCell ref="E46:F46"/>
    <mergeCell ref="C47:D47"/>
    <mergeCell ref="E47:F47"/>
    <mergeCell ref="C48:D48"/>
    <mergeCell ref="E48:F48"/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C42:D42"/>
    <mergeCell ref="E42:F42"/>
    <mergeCell ref="C37:D37"/>
    <mergeCell ref="E37:F37"/>
    <mergeCell ref="C38:D38"/>
    <mergeCell ref="E38:F38"/>
    <mergeCell ref="C39:D39"/>
    <mergeCell ref="E39:F39"/>
    <mergeCell ref="C34:D34"/>
    <mergeCell ref="E34:F34"/>
    <mergeCell ref="C35:D35"/>
    <mergeCell ref="E35:F35"/>
    <mergeCell ref="C36:D36"/>
    <mergeCell ref="E36:F36"/>
    <mergeCell ref="C31:D31"/>
    <mergeCell ref="E31:F31"/>
    <mergeCell ref="C32:D32"/>
    <mergeCell ref="E32:F32"/>
    <mergeCell ref="C33:D33"/>
    <mergeCell ref="E33:F33"/>
    <mergeCell ref="C28:D28"/>
    <mergeCell ref="E28:F28"/>
    <mergeCell ref="C29:D29"/>
    <mergeCell ref="E29:F29"/>
    <mergeCell ref="C30:D30"/>
    <mergeCell ref="E30:F30"/>
    <mergeCell ref="C25:D25"/>
    <mergeCell ref="E25:F25"/>
    <mergeCell ref="C26:D26"/>
    <mergeCell ref="E26:F26"/>
    <mergeCell ref="C27:D27"/>
    <mergeCell ref="E27:F27"/>
    <mergeCell ref="A19:G19"/>
    <mergeCell ref="A20:G20"/>
    <mergeCell ref="A21:G21"/>
    <mergeCell ref="C23:G23"/>
    <mergeCell ref="C24:D24"/>
    <mergeCell ref="E24:F24"/>
    <mergeCell ref="A13:G13"/>
    <mergeCell ref="A14:G14"/>
    <mergeCell ref="A15:G15"/>
    <mergeCell ref="C16:D16"/>
    <mergeCell ref="A17:G17"/>
    <mergeCell ref="A18:G18"/>
    <mergeCell ref="A7:G7"/>
    <mergeCell ref="C8:D8"/>
    <mergeCell ref="A9:G9"/>
    <mergeCell ref="A10:G10"/>
    <mergeCell ref="C11:D11"/>
    <mergeCell ref="A12:G12"/>
    <mergeCell ref="D1:G1"/>
    <mergeCell ref="D2:G2"/>
    <mergeCell ref="C3:D3"/>
    <mergeCell ref="A4:G4"/>
    <mergeCell ref="A5:G5"/>
    <mergeCell ref="A6:G6"/>
  </mergeCells>
  <phoneticPr fontId="6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Veiklos_rezultatų_ataskaita__E_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SAV_PAVADINIMAS </dc:title>
  <cp:lastModifiedBy>Kiril Kurkianec</cp:lastModifiedBy>
  <cp:lastPrinted>2012-05-30T09:09:26Z</cp:lastPrinted>
  <dcterms:created xsi:type="dcterms:W3CDTF">2012-05-29T12:36:23Z</dcterms:created>
  <dcterms:modified xsi:type="dcterms:W3CDTF">2018-03-27T10:37:44Z</dcterms:modified>
</cp:coreProperties>
</file>